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baf147f2a88a5bc8a1881caac5ce31e964198c01/49008056514/0267dae5-7693-48cd-99f6-0defaca2d2ff/"/>
    </mc:Choice>
  </mc:AlternateContent>
  <xr:revisionPtr revIDLastSave="0" documentId="13_ncr:1_{40CCC703-E3D3-4030-B5B5-DCD89B90D30E}" xr6:coauthVersionLast="47" xr6:coauthVersionMax="47" xr10:uidLastSave="{00000000-0000-0000-0000-000000000000}"/>
  <bookViews>
    <workbookView xWindow="-120" yWindow="-120" windowWidth="29040" windowHeight="15840" xr2:uid="{596A6ACC-2099-45E0-8A26-05B548D2FC99}"/>
  </bookViews>
  <sheets>
    <sheet name="Lisa 1. Ju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8" i="2"/>
  <c r="E7" i="2"/>
  <c r="E13" i="2"/>
  <c r="E11" i="2"/>
  <c r="E104" i="2" l="1"/>
  <c r="E99" i="2"/>
  <c r="E96" i="2"/>
  <c r="E94" i="2"/>
  <c r="E93" i="2"/>
  <c r="E92" i="2"/>
  <c r="E91" i="2"/>
  <c r="E90" i="2" s="1"/>
  <c r="E89" i="2" s="1"/>
  <c r="E84" i="2" l="1"/>
  <c r="E80" i="2"/>
  <c r="E77" i="2" s="1"/>
  <c r="E78" i="2"/>
  <c r="E76" i="2" l="1"/>
  <c r="E75" i="2" s="1"/>
  <c r="E14" i="2"/>
  <c r="E12" i="2"/>
  <c r="E10" i="2"/>
  <c r="E55" i="2"/>
  <c r="E9" i="2" l="1"/>
  <c r="E6" i="2" s="1"/>
  <c r="E69" i="2"/>
  <c r="E62" i="2"/>
  <c r="E58" i="2"/>
  <c r="E54" i="2" s="1"/>
  <c r="E47" i="2"/>
  <c r="E41" i="2"/>
  <c r="E33" i="2"/>
  <c r="E30" i="2"/>
  <c r="E28" i="2"/>
  <c r="E24" i="2"/>
  <c r="E20" i="2"/>
  <c r="E40" i="2" l="1"/>
  <c r="E19" i="2"/>
</calcChain>
</file>

<file path=xl/sharedStrings.xml><?xml version="1.0" encoding="utf-8"?>
<sst xmlns="http://schemas.openxmlformats.org/spreadsheetml/2006/main" count="99" uniqueCount="54">
  <si>
    <t>Eelarve liik</t>
  </si>
  <si>
    <t>Eelarve konto</t>
  </si>
  <si>
    <t>SE000003</t>
  </si>
  <si>
    <t>SE030002</t>
  </si>
  <si>
    <t>SE000028</t>
  </si>
  <si>
    <t>SE030003</t>
  </si>
  <si>
    <t>Objekt</t>
  </si>
  <si>
    <t>Justiitsministeerium</t>
  </si>
  <si>
    <t>sh kohtute reserv</t>
  </si>
  <si>
    <t>sh vanglate reserv</t>
  </si>
  <si>
    <t>KULUD</t>
  </si>
  <si>
    <t>Programmi tegevus: Intellektuaalse omandi valdkonna rakendamine</t>
  </si>
  <si>
    <t>Programmi tegevus: Karistuste täideviimise korraldamine</t>
  </si>
  <si>
    <t xml:space="preserve">Programmi tegevus: Kriminaalpoliitika kujundamine ja elluviimine, sh ennetus </t>
  </si>
  <si>
    <t xml:space="preserve">Programmi tegevus: Õigusemõistmise, õigusregistrite ja õigusteenuste tagamine </t>
  </si>
  <si>
    <t xml:space="preserve">Programmi tegevus: Õiguspoliitika kujundamine ja õigusloome kvaliteedi tagamine </t>
  </si>
  <si>
    <t>Käibemaks</t>
  </si>
  <si>
    <t>INVESTEERINGUD</t>
  </si>
  <si>
    <t>sh investeeringute käibemaks</t>
  </si>
  <si>
    <t>Toetused</t>
  </si>
  <si>
    <t>Sotsiaaltoetused</t>
  </si>
  <si>
    <t>Karistuste täideviimise korraldamiseks</t>
  </si>
  <si>
    <t>Õiguspoliitika kujundamiseks ja õigusloome kvaliteedi tagamiseks</t>
  </si>
  <si>
    <t>Sihtotstarbelised toetused</t>
  </si>
  <si>
    <t>Õigusemõistmise, õigusregistrite ja õigusteenuste tagamiseks</t>
  </si>
  <si>
    <t>Liikmemaksud</t>
  </si>
  <si>
    <t>Advokatuuri õigusabi</t>
  </si>
  <si>
    <t>Tööjõukulud</t>
  </si>
  <si>
    <t>Intellektuaalse omandi valdkonna rakendamiseks</t>
  </si>
  <si>
    <t xml:space="preserve"> Majandamiskulud kokku</t>
  </si>
  <si>
    <r>
      <t>Majandamiskulud</t>
    </r>
    <r>
      <rPr>
        <b/>
        <sz val="10"/>
        <rFont val="Calibri"/>
        <family val="2"/>
        <charset val="186"/>
        <scheme val="minor"/>
      </rPr>
      <t xml:space="preserve"> (v.a RKAS</t>
    </r>
    <r>
      <rPr>
        <b/>
        <sz val="10"/>
        <color theme="1"/>
        <rFont val="Calibri"/>
        <family val="2"/>
        <charset val="186"/>
        <scheme val="minor"/>
      </rPr>
      <t>)</t>
    </r>
  </si>
  <si>
    <t>RKAS</t>
  </si>
  <si>
    <t>Majandamiskulud</t>
  </si>
  <si>
    <t>Välistoetus ning sellest sõltuvad vahendid</t>
  </si>
  <si>
    <t>Amortisatsioon</t>
  </si>
  <si>
    <t>Majandamiskulude käibemaks</t>
  </si>
  <si>
    <t>RKAS Käibemaks</t>
  </si>
  <si>
    <t>Välistoetuse ja sellest sõltuvate vahendite käibemaks</t>
  </si>
  <si>
    <t>Investeeringute käibemaks</t>
  </si>
  <si>
    <t>Justiitsministeeriumi 2024. aasta eelarve</t>
  </si>
  <si>
    <t>Lisa 1</t>
  </si>
  <si>
    <t>2024. a käskkirja nr</t>
  </si>
  <si>
    <t xml:space="preserve">2024. a eelarve </t>
  </si>
  <si>
    <t>Kohtute reserv</t>
  </si>
  <si>
    <t>Programmi tegevus: Õigusemõistmise, õigusregistrite ja õigusteenuste tagamine</t>
  </si>
  <si>
    <t>käibemaks</t>
  </si>
  <si>
    <t>Arvestuslikud tööjõukulud</t>
  </si>
  <si>
    <t>Kindlaksmääratud tööjõukulud</t>
  </si>
  <si>
    <t>Tegevuskulud, v.a tööjõukulud</t>
  </si>
  <si>
    <t>Vanglate reserv</t>
  </si>
  <si>
    <t>Investeeringud</t>
  </si>
  <si>
    <t>Masinad ja seadmed</t>
  </si>
  <si>
    <t>IN004000</t>
  </si>
  <si>
    <t>Kriminaalpoliitika kujundamiseks ja elluviimiseks, sh ennetuseks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</si>
</sst>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0" applyFont="1"/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/>
    <xf numFmtId="3" fontId="11" fillId="0" borderId="0" xfId="1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5" fillId="0" borderId="0" xfId="1" applyFont="1" applyAlignment="1">
      <alignment horizontal="left" indent="1"/>
    </xf>
    <xf numFmtId="0" fontId="6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3"/>
    </xf>
    <xf numFmtId="0" fontId="19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indent="2"/>
    </xf>
    <xf numFmtId="0" fontId="20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 wrapText="1"/>
    </xf>
    <xf numFmtId="0" fontId="18" fillId="0" borderId="0" xfId="1" applyFont="1" applyAlignment="1">
      <alignment horizontal="left" vertical="center" indent="3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3" fontId="2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24" fillId="0" borderId="0" xfId="1" applyFont="1" applyAlignment="1">
      <alignment horizontal="center" vertical="center" wrapText="1"/>
    </xf>
    <xf numFmtId="3" fontId="24" fillId="0" borderId="0" xfId="1" applyNumberFormat="1" applyFont="1" applyAlignment="1">
      <alignment horizontal="center" vertical="center" wrapText="1"/>
    </xf>
    <xf numFmtId="3" fontId="24" fillId="0" borderId="0" xfId="1" applyNumberFormat="1" applyFont="1"/>
    <xf numFmtId="0" fontId="26" fillId="0" borderId="0" xfId="0" applyFont="1" applyAlignment="1">
      <alignment horizontal="left" indent="1"/>
    </xf>
    <xf numFmtId="3" fontId="27" fillId="0" borderId="0" xfId="1" applyNumberFormat="1" applyFont="1" applyAlignment="1">
      <alignment horizontal="right" vertical="center" wrapText="1"/>
    </xf>
    <xf numFmtId="3" fontId="28" fillId="0" borderId="0" xfId="0" applyNumberFormat="1" applyFont="1"/>
    <xf numFmtId="0" fontId="26" fillId="0" borderId="0" xfId="0" applyFont="1"/>
    <xf numFmtId="0" fontId="3" fillId="0" borderId="0" xfId="1" applyFont="1" applyAlignment="1">
      <alignment horizontal="right"/>
    </xf>
    <xf numFmtId="0" fontId="10" fillId="0" borderId="0" xfId="0" applyFont="1"/>
    <xf numFmtId="0" fontId="6" fillId="0" borderId="0" xfId="1" applyFont="1"/>
    <xf numFmtId="3" fontId="10" fillId="0" borderId="0" xfId="0" applyNumberFormat="1" applyFont="1"/>
    <xf numFmtId="0" fontId="25" fillId="0" borderId="0" xfId="0" applyFont="1"/>
    <xf numFmtId="3" fontId="25" fillId="0" borderId="0" xfId="1" applyNumberFormat="1" applyFont="1"/>
    <xf numFmtId="0" fontId="29" fillId="0" borderId="0" xfId="0" applyFont="1"/>
    <xf numFmtId="3" fontId="29" fillId="0" borderId="0" xfId="1" applyNumberFormat="1" applyFont="1"/>
    <xf numFmtId="0" fontId="30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  <xf numFmtId="3" fontId="8" fillId="0" borderId="0" xfId="1" applyNumberFormat="1" applyFont="1"/>
    <xf numFmtId="0" fontId="6" fillId="0" borderId="0" xfId="1" applyFont="1" applyAlignment="1">
      <alignment horizontal="left" indent="1"/>
    </xf>
    <xf numFmtId="3" fontId="6" fillId="0" borderId="0" xfId="1" applyNumberFormat="1" applyFont="1"/>
    <xf numFmtId="0" fontId="31" fillId="0" borderId="0" xfId="1" applyFont="1" applyAlignment="1">
      <alignment horizontal="center"/>
    </xf>
    <xf numFmtId="0" fontId="21" fillId="0" borderId="0" xfId="0" applyFont="1"/>
    <xf numFmtId="3" fontId="10" fillId="0" borderId="0" xfId="1" applyNumberFormat="1" applyFont="1"/>
    <xf numFmtId="0" fontId="6" fillId="0" borderId="0" xfId="0" applyFont="1" applyAlignment="1">
      <alignment horizontal="left" indent="1"/>
    </xf>
    <xf numFmtId="0" fontId="10" fillId="3" borderId="0" xfId="0" applyFont="1" applyFill="1"/>
    <xf numFmtId="0" fontId="6" fillId="3" borderId="0" xfId="1" applyFont="1" applyFill="1" applyAlignment="1">
      <alignment horizontal="center"/>
    </xf>
    <xf numFmtId="0" fontId="6" fillId="3" borderId="0" xfId="1" applyFont="1" applyFill="1"/>
    <xf numFmtId="3" fontId="10" fillId="3" borderId="0" xfId="0" applyNumberFormat="1" applyFont="1" applyFill="1"/>
    <xf numFmtId="3" fontId="0" fillId="0" borderId="0" xfId="0" applyNumberFormat="1"/>
    <xf numFmtId="0" fontId="25" fillId="0" borderId="0" xfId="1" applyFont="1" applyAlignment="1">
      <alignment horizontal="left" vertical="center" wrapText="1" indent="2"/>
    </xf>
    <xf numFmtId="3" fontId="32" fillId="0" borderId="0" xfId="1" applyNumberFormat="1" applyFont="1"/>
    <xf numFmtId="0" fontId="25" fillId="0" borderId="0" xfId="1" applyFont="1" applyAlignment="1">
      <alignment horizontal="center" vertical="center" wrapText="1"/>
    </xf>
    <xf numFmtId="0" fontId="11" fillId="0" borderId="0" xfId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G106"/>
  <sheetViews>
    <sheetView tabSelected="1" zoomScaleNormal="100" workbookViewId="0"/>
  </sheetViews>
  <sheetFormatPr defaultRowHeight="15" x14ac:dyDescent="0.25"/>
  <cols>
    <col min="1" max="1" width="61.85546875" customWidth="1"/>
    <col min="2" max="2" width="6.7109375" bestFit="1" customWidth="1"/>
    <col min="3" max="3" width="7" bestFit="1" customWidth="1"/>
    <col min="4" max="4" width="9" bestFit="1" customWidth="1"/>
    <col min="5" max="5" width="17.42578125" customWidth="1"/>
    <col min="6" max="7" width="10.28515625" bestFit="1" customWidth="1"/>
  </cols>
  <sheetData>
    <row r="1" spans="1:7" x14ac:dyDescent="0.25">
      <c r="A1" s="1"/>
      <c r="B1" s="2"/>
      <c r="C1" s="2"/>
      <c r="D1" s="1"/>
      <c r="E1" s="42" t="s">
        <v>41</v>
      </c>
    </row>
    <row r="2" spans="1:7" x14ac:dyDescent="0.25">
      <c r="A2" s="1"/>
      <c r="B2" s="2"/>
      <c r="C2" s="2"/>
      <c r="D2" s="1"/>
      <c r="E2" s="42" t="s">
        <v>40</v>
      </c>
    </row>
    <row r="3" spans="1:7" ht="15.75" x14ac:dyDescent="0.25">
      <c r="A3" s="3" t="s">
        <v>39</v>
      </c>
      <c r="B3" s="2"/>
      <c r="C3" s="2"/>
      <c r="D3" s="1"/>
      <c r="E3" s="1"/>
    </row>
    <row r="4" spans="1:7" x14ac:dyDescent="0.25">
      <c r="A4" s="4"/>
      <c r="B4" s="2"/>
      <c r="C4" s="2"/>
      <c r="D4" s="1"/>
      <c r="E4" s="5"/>
    </row>
    <row r="5" spans="1:7" ht="25.5" x14ac:dyDescent="0.25">
      <c r="A5" s="6"/>
      <c r="B5" s="6" t="s">
        <v>0</v>
      </c>
      <c r="C5" s="6" t="s">
        <v>1</v>
      </c>
      <c r="D5" s="6" t="s">
        <v>6</v>
      </c>
      <c r="E5" s="6" t="s">
        <v>42</v>
      </c>
    </row>
    <row r="6" spans="1:7" ht="18.75" x14ac:dyDescent="0.3">
      <c r="A6" s="7" t="s">
        <v>7</v>
      </c>
      <c r="B6" s="8"/>
      <c r="C6" s="8"/>
      <c r="D6" s="8"/>
      <c r="E6" s="9">
        <f>E9+E16</f>
        <v>31924837.487408731</v>
      </c>
      <c r="G6" s="64"/>
    </row>
    <row r="7" spans="1:7" ht="15.75" x14ac:dyDescent="0.25">
      <c r="A7" s="65" t="s">
        <v>8</v>
      </c>
      <c r="B7" s="8"/>
      <c r="C7" s="8"/>
      <c r="D7" s="8"/>
      <c r="E7" s="10">
        <f>E75</f>
        <v>748701.86183384096</v>
      </c>
    </row>
    <row r="8" spans="1:7" ht="15.75" x14ac:dyDescent="0.25">
      <c r="A8" s="65" t="s">
        <v>9</v>
      </c>
      <c r="B8" s="8"/>
      <c r="C8" s="8"/>
      <c r="D8" s="8"/>
      <c r="E8" s="10">
        <f>E89</f>
        <v>1751728.9999799998</v>
      </c>
    </row>
    <row r="9" spans="1:7" ht="17.25" x14ac:dyDescent="0.3">
      <c r="A9" s="11" t="s">
        <v>10</v>
      </c>
      <c r="B9" s="8"/>
      <c r="C9" s="8"/>
      <c r="D9" s="8"/>
      <c r="E9" s="66">
        <f>E11+E12+E13+E14+E15+E10</f>
        <v>31850064.487408731</v>
      </c>
    </row>
    <row r="10" spans="1:7" ht="15.75" x14ac:dyDescent="0.25">
      <c r="A10" s="12" t="s">
        <v>11</v>
      </c>
      <c r="B10" s="67"/>
      <c r="C10" s="67"/>
      <c r="D10" s="67"/>
      <c r="E10" s="10">
        <f>E34+E42+E48+E63</f>
        <v>590357.54029082798</v>
      </c>
    </row>
    <row r="11" spans="1:7" ht="15.75" x14ac:dyDescent="0.25">
      <c r="A11" s="12" t="s">
        <v>12</v>
      </c>
      <c r="B11" s="67"/>
      <c r="C11" s="67"/>
      <c r="D11" s="67"/>
      <c r="E11" s="10">
        <f>E21+E25+E35+E43+E49+E56+E59+E64+E91</f>
        <v>3074360.2246207893</v>
      </c>
      <c r="F11" s="64"/>
    </row>
    <row r="12" spans="1:7" ht="15.75" x14ac:dyDescent="0.25">
      <c r="A12" s="12" t="s">
        <v>13</v>
      </c>
      <c r="B12" s="68"/>
      <c r="C12" s="68"/>
      <c r="D12" s="68"/>
      <c r="E12" s="10">
        <f>E22+E29+E36+E44+E50+E57+E60+E65</f>
        <v>5999270.3823662959</v>
      </c>
    </row>
    <row r="13" spans="1:7" ht="15.75" x14ac:dyDescent="0.25">
      <c r="A13" s="12" t="s">
        <v>14</v>
      </c>
      <c r="B13" s="68"/>
      <c r="C13" s="68"/>
      <c r="D13" s="68"/>
      <c r="E13" s="10">
        <f>E26+E31+E37+E45+E51+E66+E77</f>
        <v>12460917.869509663</v>
      </c>
      <c r="F13" s="64"/>
    </row>
    <row r="14" spans="1:7" ht="15.75" x14ac:dyDescent="0.25">
      <c r="A14" s="12" t="s">
        <v>15</v>
      </c>
      <c r="B14" s="67"/>
      <c r="C14" s="67"/>
      <c r="D14" s="67"/>
      <c r="E14" s="10">
        <f>E23+E27+E38+E46+E52+E67</f>
        <v>7617496.703710705</v>
      </c>
    </row>
    <row r="15" spans="1:7" ht="15.75" x14ac:dyDescent="0.25">
      <c r="A15" s="13" t="s">
        <v>16</v>
      </c>
      <c r="B15" s="8"/>
      <c r="C15" s="8"/>
      <c r="D15" s="8"/>
      <c r="E15" s="3">
        <f>E70+E71+E72+E87+E102</f>
        <v>2107661.7669104505</v>
      </c>
    </row>
    <row r="16" spans="1:7" ht="15.75" x14ac:dyDescent="0.25">
      <c r="A16" s="12" t="s">
        <v>17</v>
      </c>
      <c r="B16" s="8"/>
      <c r="C16" s="8"/>
      <c r="D16" s="8"/>
      <c r="E16" s="10">
        <f>E73+E104</f>
        <v>74773</v>
      </c>
    </row>
    <row r="17" spans="1:5" x14ac:dyDescent="0.25">
      <c r="A17" s="38" t="s">
        <v>18</v>
      </c>
      <c r="B17" s="8"/>
      <c r="C17" s="8"/>
      <c r="D17" s="8"/>
      <c r="E17" s="5">
        <f>E73+E106</f>
        <v>16483</v>
      </c>
    </row>
    <row r="18" spans="1:5" ht="17.25" x14ac:dyDescent="0.3">
      <c r="A18" s="11"/>
      <c r="B18" s="8"/>
      <c r="C18" s="8"/>
      <c r="D18" s="8"/>
      <c r="E18" s="10"/>
    </row>
    <row r="19" spans="1:5" x14ac:dyDescent="0.25">
      <c r="A19" s="14" t="s">
        <v>19</v>
      </c>
      <c r="B19" s="15"/>
      <c r="C19" s="16"/>
      <c r="D19" s="17"/>
      <c r="E19" s="18">
        <f>E20+E24+E28+E30</f>
        <v>8851932</v>
      </c>
    </row>
    <row r="20" spans="1:5" x14ac:dyDescent="0.25">
      <c r="A20" s="19" t="s">
        <v>20</v>
      </c>
      <c r="B20" s="2">
        <v>20</v>
      </c>
      <c r="C20" s="2">
        <v>41</v>
      </c>
      <c r="D20" s="20"/>
      <c r="E20" s="21">
        <f>E21+E22+E23</f>
        <v>28600</v>
      </c>
    </row>
    <row r="21" spans="1:5" x14ac:dyDescent="0.25">
      <c r="A21" s="22" t="s">
        <v>21</v>
      </c>
      <c r="B21" s="2"/>
      <c r="C21" s="23"/>
      <c r="D21" s="20"/>
      <c r="E21" s="24">
        <v>1600</v>
      </c>
    </row>
    <row r="22" spans="1:5" x14ac:dyDescent="0.25">
      <c r="A22" s="22" t="s">
        <v>53</v>
      </c>
      <c r="B22" s="2"/>
      <c r="C22" s="23"/>
      <c r="D22" s="20"/>
      <c r="E22" s="24">
        <v>21000</v>
      </c>
    </row>
    <row r="23" spans="1:5" x14ac:dyDescent="0.25">
      <c r="A23" s="22" t="s">
        <v>22</v>
      </c>
      <c r="B23" s="2"/>
      <c r="C23" s="23"/>
      <c r="D23" s="20"/>
      <c r="E23" s="24">
        <v>6000</v>
      </c>
    </row>
    <row r="24" spans="1:5" x14ac:dyDescent="0.25">
      <c r="A24" s="19" t="s">
        <v>23</v>
      </c>
      <c r="B24" s="2">
        <v>20</v>
      </c>
      <c r="C24" s="2">
        <v>45</v>
      </c>
      <c r="D24" s="20"/>
      <c r="E24" s="21">
        <f>E25+E26+E27</f>
        <v>2938714</v>
      </c>
    </row>
    <row r="25" spans="1:5" x14ac:dyDescent="0.25">
      <c r="A25" s="22" t="s">
        <v>21</v>
      </c>
      <c r="B25" s="2"/>
      <c r="C25" s="23"/>
      <c r="D25" s="20"/>
      <c r="E25" s="24">
        <v>160000</v>
      </c>
    </row>
    <row r="26" spans="1:5" x14ac:dyDescent="0.25">
      <c r="A26" s="22" t="s">
        <v>24</v>
      </c>
      <c r="B26" s="2"/>
      <c r="C26" s="23"/>
      <c r="D26" s="20"/>
      <c r="E26" s="24">
        <v>837000</v>
      </c>
    </row>
    <row r="27" spans="1:5" x14ac:dyDescent="0.25">
      <c r="A27" s="22" t="s">
        <v>22</v>
      </c>
      <c r="B27" s="2"/>
      <c r="C27" s="23"/>
      <c r="D27" s="20"/>
      <c r="E27" s="24">
        <v>1941714</v>
      </c>
    </row>
    <row r="28" spans="1:5" x14ac:dyDescent="0.25">
      <c r="A28" s="19" t="s">
        <v>25</v>
      </c>
      <c r="B28" s="2">
        <v>20</v>
      </c>
      <c r="C28" s="2">
        <v>45</v>
      </c>
      <c r="D28" s="2" t="s">
        <v>2</v>
      </c>
      <c r="E28" s="21">
        <f t="shared" ref="E28" si="0">E29</f>
        <v>209618</v>
      </c>
    </row>
    <row r="29" spans="1:5" x14ac:dyDescent="0.25">
      <c r="A29" s="22" t="s">
        <v>53</v>
      </c>
      <c r="B29" s="2"/>
      <c r="C29" s="23"/>
      <c r="D29" s="20"/>
      <c r="E29" s="24">
        <v>209618</v>
      </c>
    </row>
    <row r="30" spans="1:5" x14ac:dyDescent="0.25">
      <c r="A30" s="19" t="s">
        <v>26</v>
      </c>
      <c r="B30" s="2">
        <v>20</v>
      </c>
      <c r="C30" s="2">
        <v>45</v>
      </c>
      <c r="D30" s="2" t="s">
        <v>3</v>
      </c>
      <c r="E30" s="21">
        <f t="shared" ref="E30" si="1">E31</f>
        <v>5675000</v>
      </c>
    </row>
    <row r="31" spans="1:5" x14ac:dyDescent="0.25">
      <c r="A31" s="22" t="s">
        <v>24</v>
      </c>
      <c r="B31" s="2"/>
      <c r="C31" s="23"/>
      <c r="D31" s="20"/>
      <c r="E31" s="24">
        <v>5675000</v>
      </c>
    </row>
    <row r="32" spans="1:5" x14ac:dyDescent="0.25">
      <c r="A32" s="25"/>
      <c r="B32" s="2"/>
      <c r="C32" s="26"/>
      <c r="D32" s="20"/>
      <c r="E32" s="24"/>
    </row>
    <row r="33" spans="1:5" x14ac:dyDescent="0.25">
      <c r="A33" s="14" t="s">
        <v>27</v>
      </c>
      <c r="B33" s="27">
        <v>20</v>
      </c>
      <c r="C33" s="27">
        <v>50</v>
      </c>
      <c r="D33" s="28"/>
      <c r="E33" s="29">
        <f>E34+E35+E36+E37+E38</f>
        <v>10753910.426654978</v>
      </c>
    </row>
    <row r="34" spans="1:5" x14ac:dyDescent="0.25">
      <c r="A34" s="30" t="s">
        <v>28</v>
      </c>
      <c r="B34" s="20"/>
      <c r="C34" s="20"/>
      <c r="D34" s="20"/>
      <c r="E34" s="24">
        <v>378321.76760873367</v>
      </c>
    </row>
    <row r="35" spans="1:5" x14ac:dyDescent="0.25">
      <c r="A35" s="30" t="s">
        <v>21</v>
      </c>
      <c r="B35" s="20"/>
      <c r="C35" s="20"/>
      <c r="D35" s="20"/>
      <c r="E35" s="24">
        <v>863420.46465243865</v>
      </c>
    </row>
    <row r="36" spans="1:5" x14ac:dyDescent="0.25">
      <c r="A36" s="30" t="s">
        <v>53</v>
      </c>
      <c r="B36" s="20"/>
      <c r="C36" s="20"/>
      <c r="D36" s="20"/>
      <c r="E36" s="24">
        <v>2332974.077196673</v>
      </c>
    </row>
    <row r="37" spans="1:5" x14ac:dyDescent="0.25">
      <c r="A37" s="30" t="s">
        <v>24</v>
      </c>
      <c r="B37" s="20"/>
      <c r="C37" s="20"/>
      <c r="D37" s="20"/>
      <c r="E37" s="24">
        <v>3174380.9833465787</v>
      </c>
    </row>
    <row r="38" spans="1:5" x14ac:dyDescent="0.25">
      <c r="A38" s="30" t="s">
        <v>22</v>
      </c>
      <c r="B38" s="20"/>
      <c r="C38" s="20"/>
      <c r="D38" s="20"/>
      <c r="E38" s="24">
        <v>4004813.133850554</v>
      </c>
    </row>
    <row r="39" spans="1:5" x14ac:dyDescent="0.25">
      <c r="A39" s="25"/>
      <c r="B39" s="20"/>
      <c r="C39" s="20"/>
      <c r="D39" s="20"/>
      <c r="E39" s="24"/>
    </row>
    <row r="40" spans="1:5" x14ac:dyDescent="0.25">
      <c r="A40" s="31" t="s">
        <v>29</v>
      </c>
      <c r="B40" s="28"/>
      <c r="C40" s="28"/>
      <c r="D40" s="28"/>
      <c r="E40" s="29">
        <f>E41+E47</f>
        <v>5328169.6850222647</v>
      </c>
    </row>
    <row r="41" spans="1:5" x14ac:dyDescent="0.25">
      <c r="A41" s="19" t="s">
        <v>30</v>
      </c>
      <c r="B41" s="2">
        <v>20</v>
      </c>
      <c r="C41" s="2">
        <v>55</v>
      </c>
      <c r="D41" s="20"/>
      <c r="E41" s="21">
        <f>E42+E43+E44+E45+E46</f>
        <v>4376575.8304300103</v>
      </c>
    </row>
    <row r="42" spans="1:5" x14ac:dyDescent="0.25">
      <c r="A42" s="22" t="s">
        <v>28</v>
      </c>
      <c r="B42" s="20"/>
      <c r="C42" s="20"/>
      <c r="D42" s="20"/>
      <c r="E42" s="24">
        <v>162073.35297356412</v>
      </c>
    </row>
    <row r="43" spans="1:5" x14ac:dyDescent="0.25">
      <c r="A43" s="22" t="s">
        <v>21</v>
      </c>
      <c r="B43" s="20"/>
      <c r="C43" s="20"/>
      <c r="D43" s="20"/>
      <c r="E43" s="24">
        <v>228999.92818342047</v>
      </c>
    </row>
    <row r="44" spans="1:5" x14ac:dyDescent="0.25">
      <c r="A44" s="22" t="s">
        <v>53</v>
      </c>
      <c r="B44" s="20"/>
      <c r="C44" s="20"/>
      <c r="D44" s="20"/>
      <c r="E44" s="24">
        <v>1010183.1256617623</v>
      </c>
    </row>
    <row r="45" spans="1:5" x14ac:dyDescent="0.25">
      <c r="A45" s="22" t="s">
        <v>24</v>
      </c>
      <c r="B45" s="20"/>
      <c r="C45" s="20"/>
      <c r="D45" s="20"/>
      <c r="E45" s="24">
        <v>1765291.5112580643</v>
      </c>
    </row>
    <row r="46" spans="1:5" x14ac:dyDescent="0.25">
      <c r="A46" s="22" t="s">
        <v>22</v>
      </c>
      <c r="B46" s="20"/>
      <c r="C46" s="20"/>
      <c r="D46" s="20"/>
      <c r="E46" s="24">
        <v>1210027.9123531987</v>
      </c>
    </row>
    <row r="47" spans="1:5" x14ac:dyDescent="0.25">
      <c r="A47" s="19" t="s">
        <v>31</v>
      </c>
      <c r="B47" s="2">
        <v>20</v>
      </c>
      <c r="C47" s="2">
        <v>55</v>
      </c>
      <c r="D47" s="2" t="s">
        <v>4</v>
      </c>
      <c r="E47" s="21">
        <f>E48+E49+E50+E51+E52</f>
        <v>951593.85459225439</v>
      </c>
    </row>
    <row r="48" spans="1:5" x14ac:dyDescent="0.25">
      <c r="A48" s="22" t="s">
        <v>28</v>
      </c>
      <c r="B48" s="20"/>
      <c r="C48" s="20"/>
      <c r="D48" s="20"/>
      <c r="E48" s="24">
        <v>49921.419708530215</v>
      </c>
    </row>
    <row r="49" spans="1:5" x14ac:dyDescent="0.25">
      <c r="A49" s="22" t="s">
        <v>21</v>
      </c>
      <c r="B49" s="20"/>
      <c r="C49" s="20"/>
      <c r="D49" s="20"/>
      <c r="E49" s="24">
        <v>49921.419708530222</v>
      </c>
    </row>
    <row r="50" spans="1:5" x14ac:dyDescent="0.25">
      <c r="A50" s="22" t="s">
        <v>53</v>
      </c>
      <c r="B50" s="20"/>
      <c r="C50" s="20"/>
      <c r="D50" s="20"/>
      <c r="E50" s="24">
        <v>99842.839417060371</v>
      </c>
    </row>
    <row r="51" spans="1:5" x14ac:dyDescent="0.25">
      <c r="A51" s="22" t="s">
        <v>24</v>
      </c>
      <c r="B51" s="20"/>
      <c r="C51" s="20"/>
      <c r="D51" s="20"/>
      <c r="E51" s="24">
        <v>299528.51825118141</v>
      </c>
    </row>
    <row r="52" spans="1:5" x14ac:dyDescent="0.25">
      <c r="A52" s="22" t="s">
        <v>22</v>
      </c>
      <c r="B52" s="20"/>
      <c r="C52" s="20"/>
      <c r="D52" s="20"/>
      <c r="E52" s="24">
        <v>452379.65750695218</v>
      </c>
    </row>
    <row r="53" spans="1:5" x14ac:dyDescent="0.25">
      <c r="A53" s="25"/>
      <c r="B53" s="8"/>
      <c r="C53" s="8"/>
      <c r="D53" s="8"/>
      <c r="E53" s="24"/>
    </row>
    <row r="54" spans="1:5" x14ac:dyDescent="0.25">
      <c r="A54" s="31" t="s">
        <v>33</v>
      </c>
      <c r="B54" s="32"/>
      <c r="C54" s="32"/>
      <c r="D54" s="32"/>
      <c r="E54" s="33">
        <f>E55+E58</f>
        <v>2686991.7521771998</v>
      </c>
    </row>
    <row r="55" spans="1:5" x14ac:dyDescent="0.25">
      <c r="A55" s="19" t="s">
        <v>27</v>
      </c>
      <c r="B55" s="2">
        <v>40</v>
      </c>
      <c r="C55" s="2">
        <v>50</v>
      </c>
      <c r="D55" s="8"/>
      <c r="E55" s="21">
        <f>E56+E57</f>
        <v>808298.3910099999</v>
      </c>
    </row>
    <row r="56" spans="1:5" x14ac:dyDescent="0.25">
      <c r="A56" s="22" t="s">
        <v>21</v>
      </c>
      <c r="B56" s="20"/>
      <c r="C56" s="20"/>
      <c r="D56" s="8"/>
      <c r="E56" s="24">
        <v>70192.94998819998</v>
      </c>
    </row>
    <row r="57" spans="1:5" x14ac:dyDescent="0.25">
      <c r="A57" s="22" t="s">
        <v>53</v>
      </c>
      <c r="B57" s="20"/>
      <c r="C57" s="20"/>
      <c r="D57" s="8"/>
      <c r="E57" s="24">
        <v>738105.44102179992</v>
      </c>
    </row>
    <row r="58" spans="1:5" x14ac:dyDescent="0.25">
      <c r="A58" s="19" t="s">
        <v>32</v>
      </c>
      <c r="B58" s="2">
        <v>40</v>
      </c>
      <c r="C58" s="2">
        <v>55</v>
      </c>
      <c r="D58" s="8"/>
      <c r="E58" s="21">
        <f t="shared" ref="E58" si="2">E59+E60</f>
        <v>1878693.3611671999</v>
      </c>
    </row>
    <row r="59" spans="1:5" x14ac:dyDescent="0.25">
      <c r="A59" s="22" t="s">
        <v>21</v>
      </c>
      <c r="B59" s="2"/>
      <c r="C59" s="2"/>
      <c r="D59" s="8"/>
      <c r="E59" s="24">
        <v>291229.46209819999</v>
      </c>
    </row>
    <row r="60" spans="1:5" x14ac:dyDescent="0.25">
      <c r="A60" s="22" t="s">
        <v>53</v>
      </c>
      <c r="B60" s="2"/>
      <c r="C60" s="2"/>
      <c r="D60" s="8"/>
      <c r="E60" s="24">
        <v>1587463.899069</v>
      </c>
    </row>
    <row r="61" spans="1:5" x14ac:dyDescent="0.25">
      <c r="A61" s="34"/>
      <c r="B61" s="2"/>
      <c r="C61" s="2"/>
      <c r="D61" s="8"/>
      <c r="E61" s="24"/>
    </row>
    <row r="62" spans="1:5" x14ac:dyDescent="0.25">
      <c r="A62" s="31" t="s">
        <v>34</v>
      </c>
      <c r="B62" s="2">
        <v>60</v>
      </c>
      <c r="C62" s="20">
        <v>610</v>
      </c>
      <c r="D62" s="8"/>
      <c r="E62" s="29">
        <f t="shared" ref="E62" si="3">E63+E64+E65+E66+E67</f>
        <v>3401</v>
      </c>
    </row>
    <row r="63" spans="1:5" x14ac:dyDescent="0.25">
      <c r="A63" s="22" t="s">
        <v>28</v>
      </c>
      <c r="B63" s="2"/>
      <c r="C63" s="2"/>
      <c r="D63" s="8"/>
      <c r="E63" s="24">
        <v>41</v>
      </c>
    </row>
    <row r="64" spans="1:5" x14ac:dyDescent="0.25">
      <c r="A64" s="22" t="s">
        <v>21</v>
      </c>
      <c r="B64" s="2"/>
      <c r="C64" s="2"/>
      <c r="D64" s="8"/>
      <c r="E64" s="24">
        <v>467</v>
      </c>
    </row>
    <row r="65" spans="1:5" x14ac:dyDescent="0.25">
      <c r="A65" s="22" t="s">
        <v>53</v>
      </c>
      <c r="B65" s="2"/>
      <c r="C65" s="2"/>
      <c r="D65" s="8"/>
      <c r="E65" s="24">
        <v>83</v>
      </c>
    </row>
    <row r="66" spans="1:5" x14ac:dyDescent="0.25">
      <c r="A66" s="22" t="s">
        <v>24</v>
      </c>
      <c r="B66" s="2"/>
      <c r="C66" s="2"/>
      <c r="D66" s="8"/>
      <c r="E66" s="24">
        <v>248</v>
      </c>
    </row>
    <row r="67" spans="1:5" x14ac:dyDescent="0.25">
      <c r="A67" s="22" t="s">
        <v>22</v>
      </c>
      <c r="B67" s="2"/>
      <c r="C67" s="2"/>
      <c r="D67" s="8"/>
      <c r="E67" s="24">
        <v>2562</v>
      </c>
    </row>
    <row r="68" spans="1:5" x14ac:dyDescent="0.25">
      <c r="A68" s="25"/>
      <c r="B68" s="2"/>
      <c r="C68" s="2"/>
      <c r="D68" s="8"/>
      <c r="E68" s="24"/>
    </row>
    <row r="69" spans="1:5" x14ac:dyDescent="0.25">
      <c r="A69" s="31" t="s">
        <v>16</v>
      </c>
      <c r="B69" s="35"/>
      <c r="C69" s="36"/>
      <c r="D69" s="37"/>
      <c r="E69" s="29">
        <f>E70+E71+E72+E73</f>
        <v>1800001.7617404507</v>
      </c>
    </row>
    <row r="70" spans="1:5" x14ac:dyDescent="0.25">
      <c r="A70" s="38" t="s">
        <v>35</v>
      </c>
      <c r="B70" s="2">
        <v>10</v>
      </c>
      <c r="C70" s="2">
        <v>601</v>
      </c>
      <c r="D70" s="36"/>
      <c r="E70" s="39">
        <v>1179308.0450471998</v>
      </c>
    </row>
    <row r="71" spans="1:5" x14ac:dyDescent="0.25">
      <c r="A71" s="34" t="s">
        <v>36</v>
      </c>
      <c r="B71" s="2">
        <v>10</v>
      </c>
      <c r="C71" s="2">
        <v>601</v>
      </c>
      <c r="D71" s="2" t="s">
        <v>4</v>
      </c>
      <c r="E71" s="40">
        <v>221151.97092045093</v>
      </c>
    </row>
    <row r="72" spans="1:5" x14ac:dyDescent="0.25">
      <c r="A72" s="34" t="s">
        <v>37</v>
      </c>
      <c r="B72" s="2">
        <v>40</v>
      </c>
      <c r="C72" s="2">
        <v>601</v>
      </c>
      <c r="D72" s="20"/>
      <c r="E72" s="39">
        <v>395941.7457728</v>
      </c>
    </row>
    <row r="73" spans="1:5" x14ac:dyDescent="0.25">
      <c r="A73" s="34" t="s">
        <v>38</v>
      </c>
      <c r="B73" s="2">
        <v>10</v>
      </c>
      <c r="C73" s="2">
        <v>601002</v>
      </c>
      <c r="D73" s="2"/>
      <c r="E73" s="39">
        <v>3600</v>
      </c>
    </row>
    <row r="74" spans="1:5" x14ac:dyDescent="0.25">
      <c r="A74" s="41"/>
      <c r="B74" s="2"/>
      <c r="C74" s="2"/>
      <c r="D74" s="8"/>
      <c r="E74" s="8"/>
    </row>
    <row r="75" spans="1:5" ht="17.25" x14ac:dyDescent="0.3">
      <c r="A75" s="60" t="s">
        <v>43</v>
      </c>
      <c r="B75" s="61"/>
      <c r="C75" s="61"/>
      <c r="D75" s="62"/>
      <c r="E75" s="63">
        <f>E76</f>
        <v>748701.86183384096</v>
      </c>
    </row>
    <row r="76" spans="1:5" ht="17.25" x14ac:dyDescent="0.3">
      <c r="A76" s="43" t="s">
        <v>10</v>
      </c>
      <c r="B76" s="27"/>
      <c r="C76" s="27"/>
      <c r="D76" s="44"/>
      <c r="E76" s="45">
        <f>E77+E78</f>
        <v>748701.86183384096</v>
      </c>
    </row>
    <row r="77" spans="1:5" ht="15.75" x14ac:dyDescent="0.25">
      <c r="A77" s="46" t="s">
        <v>44</v>
      </c>
      <c r="B77" s="27"/>
      <c r="C77" s="27"/>
      <c r="D77" s="44"/>
      <c r="E77" s="47">
        <f>E80+E84</f>
        <v>709468.85665384098</v>
      </c>
    </row>
    <row r="78" spans="1:5" ht="15.75" x14ac:dyDescent="0.25">
      <c r="A78" s="48" t="s">
        <v>45</v>
      </c>
      <c r="B78" s="27"/>
      <c r="C78" s="27"/>
      <c r="D78" s="44"/>
      <c r="E78" s="49">
        <f>E87</f>
        <v>39233.005180000007</v>
      </c>
    </row>
    <row r="79" spans="1:5" x14ac:dyDescent="0.25">
      <c r="A79" s="44"/>
      <c r="B79" s="27"/>
      <c r="C79" s="27"/>
      <c r="D79" s="44"/>
      <c r="E79" s="44">
        <v>0</v>
      </c>
    </row>
    <row r="80" spans="1:5" x14ac:dyDescent="0.25">
      <c r="A80" s="50" t="s">
        <v>27</v>
      </c>
      <c r="B80" s="51"/>
      <c r="C80" s="51"/>
      <c r="D80" s="52"/>
      <c r="E80" s="53">
        <f>E81+E82</f>
        <v>593656.83076384105</v>
      </c>
    </row>
    <row r="81" spans="1:5" x14ac:dyDescent="0.25">
      <c r="A81" s="54" t="s">
        <v>46</v>
      </c>
      <c r="B81" s="27">
        <v>10</v>
      </c>
      <c r="C81" s="27">
        <v>50</v>
      </c>
      <c r="D81" s="27" t="s">
        <v>5</v>
      </c>
      <c r="E81" s="55">
        <v>590305.33077384159</v>
      </c>
    </row>
    <row r="82" spans="1:5" x14ac:dyDescent="0.25">
      <c r="A82" s="54" t="s">
        <v>47</v>
      </c>
      <c r="B82" s="27">
        <v>20</v>
      </c>
      <c r="C82" s="27">
        <v>50</v>
      </c>
      <c r="D82" s="27"/>
      <c r="E82" s="55">
        <v>3351.4999899994582</v>
      </c>
    </row>
    <row r="83" spans="1:5" x14ac:dyDescent="0.25">
      <c r="A83" s="44"/>
      <c r="B83" s="27"/>
      <c r="C83" s="27"/>
      <c r="D83" s="44"/>
      <c r="E83" s="44">
        <v>0</v>
      </c>
    </row>
    <row r="84" spans="1:5" x14ac:dyDescent="0.25">
      <c r="A84" s="50" t="s">
        <v>48</v>
      </c>
      <c r="B84" s="51"/>
      <c r="C84" s="51"/>
      <c r="D84" s="52"/>
      <c r="E84" s="53">
        <f>E85</f>
        <v>115812.02588999993</v>
      </c>
    </row>
    <row r="85" spans="1:5" x14ac:dyDescent="0.25">
      <c r="A85" s="54" t="s">
        <v>32</v>
      </c>
      <c r="B85" s="27">
        <v>20</v>
      </c>
      <c r="C85" s="27">
        <v>55</v>
      </c>
      <c r="D85" s="27"/>
      <c r="E85" s="55">
        <v>115812.02588999993</v>
      </c>
    </row>
    <row r="86" spans="1:5" x14ac:dyDescent="0.25">
      <c r="A86" s="44"/>
      <c r="B86" s="27"/>
      <c r="C86" s="27"/>
      <c r="D86" s="44"/>
      <c r="E86" s="44">
        <v>0</v>
      </c>
    </row>
    <row r="87" spans="1:5" x14ac:dyDescent="0.25">
      <c r="A87" s="50" t="s">
        <v>16</v>
      </c>
      <c r="B87" s="27">
        <v>10</v>
      </c>
      <c r="C87" s="27">
        <v>601</v>
      </c>
      <c r="D87" s="56"/>
      <c r="E87" s="53">
        <v>39233.005180000007</v>
      </c>
    </row>
    <row r="88" spans="1:5" x14ac:dyDescent="0.25">
      <c r="A88" s="57"/>
      <c r="B88" s="57"/>
      <c r="C88" s="57"/>
      <c r="D88" s="57"/>
      <c r="E88" s="57"/>
    </row>
    <row r="89" spans="1:5" ht="17.25" x14ac:dyDescent="0.3">
      <c r="A89" s="60" t="s">
        <v>49</v>
      </c>
      <c r="B89" s="61"/>
      <c r="C89" s="61"/>
      <c r="D89" s="62"/>
      <c r="E89" s="63">
        <f>E90+E93</f>
        <v>1751728.9999799998</v>
      </c>
    </row>
    <row r="90" spans="1:5" ht="17.25" x14ac:dyDescent="0.3">
      <c r="A90" s="43" t="s">
        <v>10</v>
      </c>
      <c r="B90" s="27"/>
      <c r="C90" s="27"/>
      <c r="D90" s="44"/>
      <c r="E90" s="45">
        <f>E91+E92</f>
        <v>1680555.9999799998</v>
      </c>
    </row>
    <row r="91" spans="1:5" ht="15.75" x14ac:dyDescent="0.25">
      <c r="A91" s="46" t="s">
        <v>12</v>
      </c>
      <c r="B91" s="27"/>
      <c r="C91" s="27"/>
      <c r="D91" s="44"/>
      <c r="E91" s="47">
        <f>E96+E99</f>
        <v>1408528.9999899999</v>
      </c>
    </row>
    <row r="92" spans="1:5" ht="15.75" x14ac:dyDescent="0.25">
      <c r="A92" s="48" t="s">
        <v>45</v>
      </c>
      <c r="B92" s="27"/>
      <c r="C92" s="27"/>
      <c r="D92" s="44"/>
      <c r="E92" s="49">
        <f>E102</f>
        <v>272026.99998999992</v>
      </c>
    </row>
    <row r="93" spans="1:5" ht="17.25" x14ac:dyDescent="0.3">
      <c r="A93" s="43" t="s">
        <v>17</v>
      </c>
      <c r="B93" s="51"/>
      <c r="C93" s="51"/>
      <c r="D93" s="52"/>
      <c r="E93" s="58">
        <f>E104</f>
        <v>71173</v>
      </c>
    </row>
    <row r="94" spans="1:5" x14ac:dyDescent="0.25">
      <c r="A94" s="59" t="s">
        <v>18</v>
      </c>
      <c r="B94" s="27"/>
      <c r="C94" s="27"/>
      <c r="D94" s="44"/>
      <c r="E94" s="55">
        <f>E106</f>
        <v>12883</v>
      </c>
    </row>
    <row r="95" spans="1:5" ht="15.75" x14ac:dyDescent="0.25">
      <c r="A95" s="48"/>
      <c r="B95" s="27"/>
      <c r="C95" s="27"/>
      <c r="D95" s="44"/>
      <c r="E95" s="44"/>
    </row>
    <row r="96" spans="1:5" x14ac:dyDescent="0.25">
      <c r="A96" s="50" t="s">
        <v>27</v>
      </c>
      <c r="B96" s="51"/>
      <c r="C96" s="51"/>
      <c r="D96" s="52"/>
      <c r="E96" s="53">
        <f>E97</f>
        <v>272867</v>
      </c>
    </row>
    <row r="97" spans="1:5" x14ac:dyDescent="0.25">
      <c r="A97" s="54" t="s">
        <v>47</v>
      </c>
      <c r="B97" s="27">
        <v>20</v>
      </c>
      <c r="C97" s="27">
        <v>50</v>
      </c>
      <c r="D97" s="27"/>
      <c r="E97" s="55">
        <v>272867</v>
      </c>
    </row>
    <row r="98" spans="1:5" x14ac:dyDescent="0.25">
      <c r="A98" s="44"/>
      <c r="B98" s="27"/>
      <c r="C98" s="27"/>
      <c r="D98" s="44"/>
      <c r="E98" s="44"/>
    </row>
    <row r="99" spans="1:5" x14ac:dyDescent="0.25">
      <c r="A99" s="50" t="s">
        <v>48</v>
      </c>
      <c r="B99" s="51"/>
      <c r="C99" s="51"/>
      <c r="D99" s="52"/>
      <c r="E99" s="53">
        <f>E100</f>
        <v>1135661.9999899999</v>
      </c>
    </row>
    <row r="100" spans="1:5" x14ac:dyDescent="0.25">
      <c r="A100" s="54" t="s">
        <v>32</v>
      </c>
      <c r="B100" s="27">
        <v>20</v>
      </c>
      <c r="C100" s="27">
        <v>55</v>
      </c>
      <c r="D100" s="27"/>
      <c r="E100" s="55">
        <v>1135661.9999899999</v>
      </c>
    </row>
    <row r="101" spans="1:5" x14ac:dyDescent="0.25">
      <c r="A101" s="44"/>
      <c r="B101" s="27"/>
      <c r="C101" s="27"/>
      <c r="D101" s="44"/>
      <c r="E101" s="44"/>
    </row>
    <row r="102" spans="1:5" x14ac:dyDescent="0.25">
      <c r="A102" s="50" t="s">
        <v>16</v>
      </c>
      <c r="B102" s="27">
        <v>10</v>
      </c>
      <c r="C102" s="27">
        <v>601</v>
      </c>
      <c r="D102" s="56"/>
      <c r="E102" s="53">
        <v>272026.99998999992</v>
      </c>
    </row>
    <row r="103" spans="1:5" x14ac:dyDescent="0.25">
      <c r="A103" s="44"/>
      <c r="B103" s="27"/>
      <c r="C103" s="27"/>
      <c r="D103" s="44"/>
      <c r="E103" s="44"/>
    </row>
    <row r="104" spans="1:5" x14ac:dyDescent="0.25">
      <c r="A104" s="50" t="s">
        <v>50</v>
      </c>
      <c r="B104" s="51"/>
      <c r="C104" s="51"/>
      <c r="D104" s="52"/>
      <c r="E104" s="53">
        <f>E105+E106</f>
        <v>71173</v>
      </c>
    </row>
    <row r="105" spans="1:5" x14ac:dyDescent="0.25">
      <c r="A105" s="54" t="s">
        <v>51</v>
      </c>
      <c r="B105" s="27">
        <v>20</v>
      </c>
      <c r="C105" s="27">
        <v>15</v>
      </c>
      <c r="D105" s="27" t="s">
        <v>52</v>
      </c>
      <c r="E105" s="55">
        <v>58290</v>
      </c>
    </row>
    <row r="106" spans="1:5" x14ac:dyDescent="0.25">
      <c r="A106" s="54" t="s">
        <v>16</v>
      </c>
      <c r="B106" s="27">
        <v>10</v>
      </c>
      <c r="C106" s="27">
        <v>601002</v>
      </c>
      <c r="D106" s="27"/>
      <c r="E106" s="55">
        <v>12883</v>
      </c>
    </row>
  </sheetData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1. 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2023-12-18T13:46:03Z</cp:lastPrinted>
  <dcterms:created xsi:type="dcterms:W3CDTF">2023-11-27T15:39:25Z</dcterms:created>
  <dcterms:modified xsi:type="dcterms:W3CDTF">2023-12-22T07:22:33Z</dcterms:modified>
</cp:coreProperties>
</file>